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worksheets/sheet2.xml" ContentType="application/vnd.openxmlformats-officedocument.spreadsheetml.worksheet+xml"/>
  <Override PartName="/xl/tables/table2.xml" ContentType="application/vnd.openxmlformats-officedocument.spreadsheetml.table+xml"/>
  <Override PartName="/xl/worksheets/sheet3.xml" ContentType="application/vnd.openxmlformats-officedocument.spreadsheetml.worksheet+xml"/>
  <Override PartName="/xl/tables/table3.xml" ContentType="application/vnd.openxmlformats-officedocument.spreadsheetml.table+xml"/>
  <Override PartName="/xl/worksheets/sheet4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商品マスター" sheetId="1" state="visible" r:id="rId1"/>
    <sheet xmlns:r="http://schemas.openxmlformats.org/officeDocument/2006/relationships" name="入出庫管理" sheetId="2" state="visible" r:id="rId2"/>
    <sheet xmlns:r="http://schemas.openxmlformats.org/officeDocument/2006/relationships" name="在庫残高" sheetId="3" state="visible" r:id="rId3"/>
    <sheet xmlns:r="http://schemas.openxmlformats.org/officeDocument/2006/relationships" name="ダッシュボード" sheetId="4" state="visible" r:id="rId4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yyyy-mm-dd"/>
  </numFmts>
  <fonts count="3">
    <font>
      <name val="Calibri"/>
      <family val="2"/>
      <color theme="1"/>
      <sz val="11"/>
      <scheme val="minor"/>
    </font>
    <font>
      <b val="1"/>
    </font>
    <font>
      <b val="1"/>
      <sz val="14"/>
    </font>
  </fonts>
  <fills count="3">
    <fill>
      <patternFill/>
    </fill>
    <fill>
      <patternFill patternType="gray125"/>
    </fill>
    <fill>
      <patternFill patternType="solid">
        <fgColor rgb="00DDDDDD"/>
        <bgColor rgb="00DDDDDD"/>
      </patternFill>
    </fill>
  </fills>
  <borders count="2">
    <border>
      <left/>
      <right/>
      <top/>
      <bottom/>
      <diagonal/>
    </border>
    <border>
      <left style="thin">
        <color rgb="00999999"/>
      </left>
      <right style="thin">
        <color rgb="00999999"/>
      </right>
      <top style="thin">
        <color rgb="00999999"/>
      </top>
      <bottom style="thin">
        <color rgb="00999999"/>
      </bottom>
    </border>
  </borders>
  <cellStyleXfs count="1">
    <xf numFmtId="0" fontId="0" fillId="0" borderId="0"/>
  </cellStyleXfs>
  <cellXfs count="4">
    <xf numFmtId="0" fontId="0" fillId="0" borderId="0" pivotButton="0" quotePrefix="0" xfId="0"/>
    <xf numFmtId="0" fontId="1" fillId="2" borderId="1" pivotButton="0" quotePrefix="0" xfId="0"/>
    <xf numFmtId="164" fontId="0" fillId="0" borderId="0" pivotButton="0" quotePrefix="0" xfId="0"/>
    <xf numFmtId="0" fontId="2" fillId="0" borderId="0" pivotButton="0" quotePrefix="0" xfId="0"/>
  </cellXfs>
  <cellStyles count="1">
    <cellStyle name="Normal" xfId="0" builtinId="0" hidden="0"/>
  </cellStyles>
  <dxfs count="1">
    <dxf>
      <fill>
        <patternFill patternType="solid">
          <fgColor rgb="00FFEEEE"/>
          <bgColor rgb="00FFEEE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styles" Target="styles.xml" Id="rId5"/><Relationship Type="http://schemas.openxmlformats.org/officeDocument/2006/relationships/theme" Target="theme/theme1.xml" Id="rId6"/></Relationships>
</file>

<file path=xl/tables/table1.xml><?xml version="1.0" encoding="utf-8"?>
<table xmlns="http://schemas.openxmlformats.org/spreadsheetml/2006/main" id="1" name="tblMaster" displayName="tblMaster" ref="A1:F4" headerRowCount="1">
  <autoFilter ref="A1:F4"/>
  <tableColumns count="6">
    <tableColumn id="1" name="商品コード"/>
    <tableColumn id="2" name="商品名"/>
    <tableColumn id="3" name="単価"/>
    <tableColumn id="4" name="仕入先"/>
    <tableColumn id="5" name="初期在庫"/>
    <tableColumn id="6" name="安全在庫"/>
  </tableColumns>
  <tableStyleInfo name="TableStyleMedium2" showRowStripes="1"/>
</table>
</file>

<file path=xl/tables/table2.xml><?xml version="1.0" encoding="utf-8"?>
<table xmlns="http://schemas.openxmlformats.org/spreadsheetml/2006/main" id="2" name="tblInOut" displayName="tblInOut" ref="A1:F4" headerRowCount="1">
  <autoFilter ref="A1:F4"/>
  <tableColumns count="6">
    <tableColumn id="1" name="日付"/>
    <tableColumn id="2" name="種別"/>
    <tableColumn id="3" name="商品コード"/>
    <tableColumn id="4" name="数量"/>
    <tableColumn id="5" name="担当者"/>
    <tableColumn id="6" name="備考"/>
  </tableColumns>
  <tableStyleInfo name="TableStyleMedium9" showRowStripes="1"/>
</table>
</file>

<file path=xl/tables/table3.xml><?xml version="1.0" encoding="utf-8"?>
<table xmlns="http://schemas.openxmlformats.org/spreadsheetml/2006/main" id="3" name="tblStock" displayName="tblStock" ref="A1:J4" headerRowCount="1">
  <autoFilter ref="A1:J4"/>
  <tableColumns count="10">
    <tableColumn id="1" name="商品コード"/>
    <tableColumn id="2" name="商品名"/>
    <tableColumn id="3" name="入庫合計"/>
    <tableColumn id="4" name="出庫合計"/>
    <tableColumn id="5" name="初期在庫"/>
    <tableColumn id="6" name="現在庫"/>
    <tableColumn id="7" name="単価"/>
    <tableColumn id="8" name="在庫金額"/>
    <tableColumn id="9" name="安全在庫"/>
    <tableColumn id="10" name="リスク"/>
  </tableColumns>
  <tableStyleInfo name="TableStyleMedium4" showRow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2.xml.rels><Relationships xmlns="http://schemas.openxmlformats.org/package/2006/relationships"><Relationship Type="http://schemas.openxmlformats.org/officeDocument/2006/relationships/table" Target="/xl/tables/table2.xml" Id="rId1"/></Relationships>
</file>

<file path=xl/worksheets/_rels/sheet3.xml.rels><Relationships xmlns="http://schemas.openxmlformats.org/package/2006/relationships"><Relationship Type="http://schemas.openxmlformats.org/officeDocument/2006/relationships/table" Target="/xl/tables/table3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4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商品コード</t>
        </is>
      </c>
      <c r="B1" s="1" t="inlineStr">
        <is>
          <t>商品名</t>
        </is>
      </c>
      <c r="C1" s="1" t="inlineStr">
        <is>
          <t>単価</t>
        </is>
      </c>
      <c r="D1" s="1" t="inlineStr">
        <is>
          <t>仕入先</t>
        </is>
      </c>
      <c r="E1" s="1" t="inlineStr">
        <is>
          <t>初期在庫</t>
        </is>
      </c>
      <c r="F1" s="1" t="inlineStr">
        <is>
          <t>安全在庫</t>
        </is>
      </c>
    </row>
    <row r="2">
      <c r="A2" t="inlineStr">
        <is>
          <t>A001</t>
        </is>
      </c>
      <c r="B2" t="inlineStr">
        <is>
          <t>ノートPC</t>
        </is>
      </c>
      <c r="C2" t="n">
        <v>50000</v>
      </c>
      <c r="D2" t="inlineStr">
        <is>
          <t>〇〇商事</t>
        </is>
      </c>
      <c r="E2" t="n">
        <v>0</v>
      </c>
      <c r="F2" t="n">
        <v>5</v>
      </c>
    </row>
    <row r="3">
      <c r="A3" t="inlineStr">
        <is>
          <t>A002</t>
        </is>
      </c>
      <c r="B3" t="inlineStr">
        <is>
          <t>マウス</t>
        </is>
      </c>
      <c r="C3" t="n">
        <v>1500</v>
      </c>
      <c r="D3" t="inlineStr">
        <is>
          <t>△△商店</t>
        </is>
      </c>
      <c r="E3" t="n">
        <v>10</v>
      </c>
      <c r="F3" t="n">
        <v>20</v>
      </c>
    </row>
    <row r="4">
      <c r="A4" t="inlineStr">
        <is>
          <t>A003</t>
        </is>
      </c>
      <c r="B4" t="inlineStr">
        <is>
          <t>キーボード</t>
        </is>
      </c>
      <c r="C4" t="n">
        <v>2000</v>
      </c>
      <c r="D4" t="inlineStr">
        <is>
          <t>□□物産</t>
        </is>
      </c>
      <c r="E4" t="n">
        <v>5</v>
      </c>
      <c r="F4" t="n">
        <v>10</v>
      </c>
    </row>
  </sheetData>
  <pageMargins left="0.75" right="0.75" top="1" bottom="1" header="0.5" footer="0.5"/>
  <tableParts count="1">
    <tablePart xmlns:r="http://schemas.openxmlformats.org/officeDocument/2006/relationships" r:id="rId1"/>
  </tableParts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F4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日付</t>
        </is>
      </c>
      <c r="B1" s="1" t="inlineStr">
        <is>
          <t>種別</t>
        </is>
      </c>
      <c r="C1" s="1" t="inlineStr">
        <is>
          <t>商品コード</t>
        </is>
      </c>
      <c r="D1" s="1" t="inlineStr">
        <is>
          <t>数量</t>
        </is>
      </c>
      <c r="E1" s="1" t="inlineStr">
        <is>
          <t>担当者</t>
        </is>
      </c>
      <c r="F1" s="1" t="inlineStr">
        <is>
          <t>備考</t>
        </is>
      </c>
    </row>
    <row r="2">
      <c r="A2" s="2" t="n">
        <v>45901</v>
      </c>
      <c r="B2" t="inlineStr">
        <is>
          <t>入庫</t>
        </is>
      </c>
      <c r="C2" t="inlineStr">
        <is>
          <t>A001</t>
        </is>
      </c>
      <c r="D2" t="n">
        <v>10</v>
      </c>
      <c r="E2" t="inlineStr">
        <is>
          <t>田中</t>
        </is>
      </c>
      <c r="F2" t="inlineStr">
        <is>
          <t>仕入れ</t>
        </is>
      </c>
    </row>
    <row r="3">
      <c r="A3" s="2" t="n">
        <v>45903</v>
      </c>
      <c r="B3" t="inlineStr">
        <is>
          <t>出庫</t>
        </is>
      </c>
      <c r="C3" t="inlineStr">
        <is>
          <t>A001</t>
        </is>
      </c>
      <c r="D3" t="n">
        <v>-2</v>
      </c>
      <c r="E3" t="inlineStr">
        <is>
          <t>鈴木</t>
        </is>
      </c>
      <c r="F3" t="inlineStr">
        <is>
          <t>販売</t>
        </is>
      </c>
    </row>
    <row r="4">
      <c r="A4" s="2" t="n">
        <v>45904</v>
      </c>
      <c r="B4" t="inlineStr">
        <is>
          <t>出庫</t>
        </is>
      </c>
      <c r="C4" t="inlineStr">
        <is>
          <t>A002</t>
        </is>
      </c>
      <c r="D4" t="n">
        <v>-1</v>
      </c>
      <c r="E4" t="inlineStr">
        <is>
          <t>佐藤</t>
        </is>
      </c>
      <c r="F4" t="inlineStr">
        <is>
          <t>販売</t>
        </is>
      </c>
    </row>
  </sheetData>
  <pageMargins left="0.75" right="0.75" top="1" bottom="1" header="0.5" footer="0.5"/>
  <tableParts count="1">
    <tablePart xmlns:r="http://schemas.openxmlformats.org/officeDocument/2006/relationships" r:id="rId1"/>
  </tableParts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J4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商品コード</t>
        </is>
      </c>
      <c r="B1" s="1" t="inlineStr">
        <is>
          <t>商品名</t>
        </is>
      </c>
      <c r="C1" s="1" t="inlineStr">
        <is>
          <t>入庫合計</t>
        </is>
      </c>
      <c r="D1" s="1" t="inlineStr">
        <is>
          <t>出庫合計</t>
        </is>
      </c>
      <c r="E1" s="1" t="inlineStr">
        <is>
          <t>初期在庫</t>
        </is>
      </c>
      <c r="F1" s="1" t="inlineStr">
        <is>
          <t>現在庫</t>
        </is>
      </c>
      <c r="G1" s="1" t="inlineStr">
        <is>
          <t>単価</t>
        </is>
      </c>
      <c r="H1" s="1" t="inlineStr">
        <is>
          <t>在庫金額</t>
        </is>
      </c>
      <c r="I1" s="1" t="inlineStr">
        <is>
          <t>安全在庫</t>
        </is>
      </c>
      <c r="J1" s="1" t="inlineStr">
        <is>
          <t>リスク</t>
        </is>
      </c>
    </row>
    <row r="2">
      <c r="A2">
        <f>商品マスター!A2</f>
        <v/>
      </c>
      <c r="B2">
        <f>商品マスター!B2</f>
        <v/>
      </c>
      <c r="C2">
        <f>SUMIFS(入出庫管理!$D:$D,入出庫管理!$B:$B,"入庫",入出庫管理!$C:$C,$A2)</f>
        <v/>
      </c>
      <c r="D2">
        <f>ABS(SUMIFS(入出庫管理!$D:$D,入出庫管理!$B:$B,"出庫",入出庫管理!$C:$C,$A2))</f>
        <v/>
      </c>
      <c r="E2">
        <f>商品マスター!E2</f>
        <v/>
      </c>
      <c r="F2">
        <f>E2+C2-D2</f>
        <v/>
      </c>
      <c r="G2">
        <f>商品マスター!C2</f>
        <v/>
      </c>
      <c r="H2">
        <f>F2*G2</f>
        <v/>
      </c>
      <c r="I2">
        <f>商品マスター!F2</f>
        <v/>
      </c>
      <c r="J2">
        <f>IF(F2&lt;I2,"要補充","OK")</f>
        <v/>
      </c>
    </row>
    <row r="3">
      <c r="A3">
        <f>商品マスター!A3</f>
        <v/>
      </c>
      <c r="B3">
        <f>商品マスター!B3</f>
        <v/>
      </c>
      <c r="C3">
        <f>SUMIFS(入出庫管理!$D:$D,入出庫管理!$B:$B,"入庫",入出庫管理!$C:$C,$A3)</f>
        <v/>
      </c>
      <c r="D3">
        <f>ABS(SUMIFS(入出庫管理!$D:$D,入出庫管理!$B:$B,"出庫",入出庫管理!$C:$C,$A3))</f>
        <v/>
      </c>
      <c r="E3">
        <f>商品マスター!E3</f>
        <v/>
      </c>
      <c r="F3">
        <f>E3+C3-D3</f>
        <v/>
      </c>
      <c r="G3">
        <f>商品マスター!C3</f>
        <v/>
      </c>
      <c r="H3">
        <f>F3*G3</f>
        <v/>
      </c>
      <c r="I3">
        <f>商品マスター!F3</f>
        <v/>
      </c>
      <c r="J3">
        <f>IF(F3&lt;I3,"要補充","OK")</f>
        <v/>
      </c>
    </row>
    <row r="4">
      <c r="A4">
        <f>商品マスター!A4</f>
        <v/>
      </c>
      <c r="B4">
        <f>商品マスター!B4</f>
        <v/>
      </c>
      <c r="C4">
        <f>SUMIFS(入出庫管理!$D:$D,入出庫管理!$B:$B,"入庫",入出庫管理!$C:$C,$A4)</f>
        <v/>
      </c>
      <c r="D4">
        <f>ABS(SUMIFS(入出庫管理!$D:$D,入出庫管理!$B:$B,"出庫",入出庫管理!$C:$C,$A4))</f>
        <v/>
      </c>
      <c r="E4">
        <f>商品マスター!E4</f>
        <v/>
      </c>
      <c r="F4">
        <f>E4+C4-D4</f>
        <v/>
      </c>
      <c r="G4">
        <f>商品マスター!C4</f>
        <v/>
      </c>
      <c r="H4">
        <f>F4*G4</f>
        <v/>
      </c>
      <c r="I4">
        <f>商品マスター!F4</f>
        <v/>
      </c>
      <c r="J4">
        <f>IF(F4&lt;I4,"要補充","OK")</f>
        <v/>
      </c>
    </row>
  </sheetData>
  <conditionalFormatting sqref="A2:J4">
    <cfRule type="expression" priority="1" dxfId="0" stopIfTrue="0">
      <formula>$F2&lt;$I2</formula>
    </cfRule>
  </conditionalFormatting>
  <pageMargins left="0.75" right="0.75" top="1" bottom="1" header="0.5" footer="0.5"/>
  <tableParts count="1">
    <tablePart xmlns:r="http://schemas.openxmlformats.org/officeDocument/2006/relationships" r:id="rId1"/>
  </tableParts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B6"/>
  <sheetViews>
    <sheetView workbookViewId="0">
      <selection activeCell="A1" sqref="A1"/>
    </sheetView>
  </sheetViews>
  <sheetFormatPr baseColWidth="8" defaultRowHeight="15"/>
  <sheetData>
    <row r="1">
      <c r="A1" s="3" t="inlineStr">
        <is>
          <t>在庫ダッシュボード</t>
        </is>
      </c>
    </row>
    <row r="3">
      <c r="A3" t="inlineStr">
        <is>
          <t>総在庫金額</t>
        </is>
      </c>
      <c r="B3">
        <f>SUM(在庫残高!H:H)</f>
        <v/>
      </c>
    </row>
    <row r="4">
      <c r="A4" t="inlineStr">
        <is>
          <t>要補充アイテム数</t>
        </is>
      </c>
      <c r="B4">
        <f>COUNTIF(在庫残高!J:J,"要補充")</f>
        <v/>
      </c>
    </row>
    <row r="6">
      <c r="A6" t="inlineStr">
        <is>
          <t>本日の入出庫記録数</t>
        </is>
      </c>
      <c r="B6">
        <f>COUNTIF(入出庫管理!A:A,"2025-09-04")+COUNTIF(入出庫管理!A:A,"2025/09/04")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2025-09-04T06:05:16Z</dcterms:created>
  <dcterms:modified xmlns:dcterms="http://purl.org/dc/terms/" xmlns:xsi="http://www.w3.org/2001/XMLSchema-instance" xsi:type="dcterms:W3CDTF">2025-09-04T06:05:16Z</dcterms:modified>
</cp:coreProperties>
</file>